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stimate" state="visible" r:id="rId4"/>
    <sheet sheetId="2" name="Pricing" state="visible" r:id="rId5"/>
    <sheet sheetId="3" name="Change order" state="visible" r:id="rId6"/>
  </sheets>
  <calcPr calcId="171027"/>
</workbook>
</file>

<file path=xl/sharedStrings.xml><?xml version="1.0" encoding="utf-8"?>
<sst xmlns="http://schemas.openxmlformats.org/spreadsheetml/2006/main" count="154" uniqueCount="104">
  <si>
    <t>ESTIMATE</t>
  </si>
  <si>
    <t>Replace this block with your business name, address, phone, email, and license number.</t>
  </si>
  <si>
    <t>Client</t>
  </si>
  <si>
    <t>Estimate no.</t>
  </si>
  <si>
    <t>2026-0142</t>
  </si>
  <si>
    <t/>
  </si>
  <si>
    <t>Date issued</t>
  </si>
  <si>
    <t>Job site address (often different from billing)</t>
  </si>
  <si>
    <t>Valid until</t>
  </si>
  <si>
    <t>Prepared by</t>
  </si>
  <si>
    <t>SCOPE OF WORK</t>
  </si>
  <si>
    <t>A short narrative before the numbers. What you are doing, in plain sentences. This is the most dispute-prone section in the document — be specific.</t>
  </si>
  <si>
    <t>LINE ITEMS</t>
  </si>
  <si>
    <t>Description</t>
  </si>
  <si>
    <t>Qty</t>
  </si>
  <si>
    <t>Unit</t>
  </si>
  <si>
    <t>Unit price</t>
  </si>
  <si>
    <t>Total</t>
  </si>
  <si>
    <t>Demo and haul existing tile</t>
  </si>
  <si>
    <t>sq ft</t>
  </si>
  <si>
    <t>Cement board underlayment</t>
  </si>
  <si>
    <t>Tile installation, standard pattern</t>
  </si>
  <si>
    <t>Permit fee</t>
  </si>
  <si>
    <t>ea</t>
  </si>
  <si>
    <t>Subtotal (direct cost)</t>
  </si>
  <si>
    <t>Overhead &amp; profit</t>
  </si>
  <si>
    <t>Contingency</t>
  </si>
  <si>
    <t>Sales tax</t>
  </si>
  <si>
    <t>TOTAL</t>
  </si>
  <si>
    <t>ALLOWANCES</t>
  </si>
  <si>
    <t>Item-level, with unit basis and reconciliation method. Example: Tile material, 120 sq ft @ $6.00/sq ft.</t>
  </si>
  <si>
    <t>EXCLUSIONS AND ASSUMPTIONS</t>
  </si>
  <si>
    <t>Asbestos and lead abatement · hidden rot or structural repair · code upgrades triggered by inspection · landscaping restoration · anything behind a wall not yet opened.</t>
  </si>
  <si>
    <t>PAYMENT SCHEDULE</t>
  </si>
  <si>
    <t>Deposit on signing, progress payments tied to completed work, final on substantial completion. Deposit caps vary by state — California caps at $1,000 or 10%, whichever is less.</t>
  </si>
  <si>
    <t>TERMS AND CONDITIONS</t>
  </si>
  <si>
    <t>Changes to scope require a written change order signed by both parties before work proceeds. Prices valid through the expiration date above. Add any state-required notices here: right to cancel, mechanics lien warning, licensing board contact.</t>
  </si>
  <si>
    <t>Client signature &amp; date</t>
  </si>
  <si>
    <t>Contractor signature &amp; date</t>
  </si>
  <si>
    <t>Pricing math</t>
  </si>
  <si>
    <t>Edit the shaded cells. The Estimate sheet reads its markup, contingency, and tax from here.</t>
  </si>
  <si>
    <t>OVERHEAD RECOVERY — THE NUMBER MOST CONTRACTORS GET WRONG</t>
  </si>
  <si>
    <t>Annual overhead</t>
  </si>
  <si>
    <t>Rent, insurance, admin, vehicles, software — everything not billable to a job.</t>
  </si>
  <si>
    <t>Annual direct costs</t>
  </si>
  <si>
    <t>Materials, labor, subs, equipment charged to jobs.</t>
  </si>
  <si>
    <t>Target net profit</t>
  </si>
  <si>
    <t>What you want left over after overhead is covered.</t>
  </si>
  <si>
    <t>Required markup on direct cost</t>
  </si>
  <si>
    <t>Markup = Required gross margin ÷ (1 − Required gross margin). With 20% overhead and 10% profit this is 43%, not 30%.</t>
  </si>
  <si>
    <t>Resulting gross margin</t>
  </si>
  <si>
    <t>Margin and markup are never the same number.</t>
  </si>
  <si>
    <t>ESTIMATE ADJUSTMENTS</t>
  </si>
  <si>
    <t>10–15% is standard on renovation work with unknowns behind the walls.</t>
  </si>
  <si>
    <t>Sales tax rate</t>
  </si>
  <si>
    <t>Set to your jurisdiction. Many states exempt labor.</t>
  </si>
  <si>
    <t>LABOR BURDEN — THE WAGE IS NOT THE COST</t>
  </si>
  <si>
    <t>Base hourly wage</t>
  </si>
  <si>
    <t>What lands on the paycheck.</t>
  </si>
  <si>
    <t>FICA (employer share)</t>
  </si>
  <si>
    <t>6.2% Social Security + 1.45% Medicare. Fixed by statute.</t>
  </si>
  <si>
    <t>FUTA + SUTA</t>
  </si>
  <si>
    <t>State-dependent, commonly 2–6%.</t>
  </si>
  <si>
    <t>Workers' compensation</t>
  </si>
  <si>
    <t>Varies enormously by trade and state — often 5–15% in the building trades. Use your own carrier rate.</t>
  </si>
  <si>
    <t>Benefits, PTO, training, vehicle</t>
  </si>
  <si>
    <t>Everything else you carry per employee.</t>
  </si>
  <si>
    <t>Total burden rate</t>
  </si>
  <si>
    <t>Commonly lands between 30% and 60%.</t>
  </si>
  <si>
    <t>True loaded hourly cost</t>
  </si>
  <si>
    <t>Base wage × (1 + burden). Estimate at the base wage and you lose the job before you start.</t>
  </si>
  <si>
    <t>MARKUP VS MARGIN CONVERTER</t>
  </si>
  <si>
    <t>Enter a markup %</t>
  </si>
  <si>
    <t>→ equals this margin %</t>
  </si>
  <si>
    <t>A 25% markup is a 20% margin.</t>
  </si>
  <si>
    <t>Enter a target margin %</t>
  </si>
  <si>
    <t>→ requires this markup %</t>
  </si>
  <si>
    <t>Markup = Margin ÷ (1 − Margin).</t>
  </si>
  <si>
    <t>Built by SnapScope — snapscope.app. Sample figures are illustrative, not benchmarks. Pull your own numbers.</t>
  </si>
  <si>
    <t>CHANGE ORDER</t>
  </si>
  <si>
    <t>Structure follows AIA A201-2017 § 7.2.1: scope, price, and time.</t>
  </si>
  <si>
    <t>Owner</t>
  </si>
  <si>
    <t>Change order no.</t>
  </si>
  <si>
    <t>CO-01</t>
  </si>
  <si>
    <t>Project / job site</t>
  </si>
  <si>
    <t>Original contract dated</t>
  </si>
  <si>
    <t>1 · DESCRIPTION OF THE CHANGE</t>
  </si>
  <si>
    <t>Specific enough that a stranger could tell whether it was done.</t>
  </si>
  <si>
    <t>2 · REASON FOR THE CHANGE</t>
  </si>
  <si>
    <t>Owner request  ·  Concealed condition  ·  Code requirement  ·  Design clarification</t>
  </si>
  <si>
    <t>3 · COST BREAKDOWN</t>
  </si>
  <si>
    <t>Item</t>
  </si>
  <si>
    <t>Subtotal</t>
  </si>
  <si>
    <t>CHANGE ORDER TOTAL</t>
  </si>
  <si>
    <t>4 · ADJUSTMENT TO CONTRACT SUM</t>
  </si>
  <si>
    <t>Original contract sum</t>
  </si>
  <si>
    <t>Net change, previous change orders</t>
  </si>
  <si>
    <t>This change order</t>
  </si>
  <si>
    <t>New contract sum</t>
  </si>
  <si>
    <t>5 · ADJUSTMENT TO CONTRACT TIME</t>
  </si>
  <si>
    <t>Days added (write 0 if none — never leave blank)</t>
  </si>
  <si>
    <t>This is the field contractors omit most. Omitting it forfeits schedule relief and invites liquidated damages for a delay the owner caused.</t>
  </si>
  <si>
    <t>Owner signature &amp; date</t>
  </si>
  <si>
    <t>Work under this change order does not begin until both signatures are in place.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</si>
</sst>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0.0%"/>
  </numFmts>
  <fonts count="12" x14ac:knownFonts="1">
    <font>
      <color theme="1"/>
      <family val="2"/>
      <scheme val="minor"/>
      <sz val="11"/>
      <name val="Calibri"/>
    </font>
    <font>
      <b/>
      <color rgb="FF171717"/>
      <sz val="16"/>
    </font>
    <font>
      <i/>
      <color rgb="FF737373"/>
      <sz val="10"/>
    </font>
    <font>
      <b/>
      <color rgb="FF737373"/>
      <sz val="9"/>
    </font>
    <font>
      <color rgb="FF737373"/>
      <sz val="10"/>
    </font>
    <font>
      <b/>
      <color rgb="FF171717"/>
      <sz val="10"/>
    </font>
    <font>
      <b/>
      <color rgb="FF171717"/>
      <sz val="12"/>
    </font>
    <font>
      <color rgb="FF737373"/>
      <sz val="9"/>
    </font>
    <font>
      <color rgb="FF171717"/>
      <sz val="11"/>
    </font>
    <font>
      <b/>
      <color rgb="FF171717"/>
    </font>
    <font>
      <i/>
      <color rgb="FF737373"/>
      <sz val="9"/>
    </font>
    <font>
      <color rgb="FF171717"/>
      <sz val="10"/>
    </font>
  </fonts>
  <fills count="5">
    <fill>
      <patternFill patternType="none"/>
    </fill>
    <fill>
      <patternFill patternType="gray125"/>
    </fill>
    <fill>
      <patternFill patternType="solid">
        <fgColor rgb="FFFFFBEB"/>
      </patternFill>
    </fill>
    <fill>
      <patternFill patternType="solid">
        <fgColor rgb="FFF5F5F5"/>
      </patternFill>
    </fill>
    <fill>
      <patternFill patternType="solid">
        <fgColor rgb="FFECFDF5"/>
      </patternFill>
    </fill>
  </fills>
  <borders count="5">
    <border>
      <left/>
      <right/>
      <top/>
      <bottom/>
      <diagonal/>
    </border>
    <border>
      <left style="hair">
        <color rgb="FFD4D4D4"/>
      </left>
      <right style="hair">
        <color rgb="FFD4D4D4"/>
      </right>
      <top style="hair">
        <color rgb="FFD4D4D4"/>
      </top>
      <bottom style="hair">
        <color rgb="FFD4D4D4"/>
      </bottom>
      <diagonal/>
    </border>
    <border>
      <left/>
      <right/>
      <top/>
      <bottom style="thin">
        <color rgb="FFD4D4D4"/>
      </bottom>
      <diagonal/>
    </border>
    <border>
      <left/>
      <right/>
      <top/>
      <bottom style="hair">
        <color rgb="FFD4D4D4"/>
      </bottom>
      <diagonal/>
    </border>
    <border>
      <left/>
      <right/>
      <top style="thin">
        <color rgb="FFD4D4D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0" fillId="2" borderId="1" xfId="0" applyFill="1" applyBorder="1"/>
    <xf numFmtId="0" fontId="4" fillId="0" borderId="0" xfId="0" applyFont="1" applyAlignment="1">
      <alignment vertical="top" wrapText="1"/>
    </xf>
    <xf numFmtId="0" fontId="5" fillId="3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right" vertical="center"/>
    </xf>
    <xf numFmtId="0" fontId="0" fillId="2" borderId="1" xfId="0" applyFill="1" applyBorder="1" applyAlignment="1">
      <alignment horizontal="right"/>
    </xf>
    <xf numFmtId="164" fontId="0" fillId="2" borderId="1" xfId="0" applyNumberFormat="1" applyFill="1" applyBorder="1"/>
    <xf numFmtId="164" fontId="0" fillId="0" borderId="3" xfId="0" applyNumberFormat="1" applyBorder="1"/>
    <xf numFmtId="164" fontId="0" fillId="0" borderId="0" xfId="0" applyNumberFormat="1"/>
    <xf numFmtId="0" fontId="6" fillId="0" borderId="0" xfId="0" applyFont="1" applyAlignment="1">
      <alignment horizontal="right"/>
    </xf>
    <xf numFmtId="164" fontId="6" fillId="4" borderId="4" xfId="0" applyNumberFormat="1" applyFont="1" applyFill="1" applyBorder="1"/>
    <xf numFmtId="0" fontId="4" fillId="0" borderId="0" xfId="0" applyFont="1"/>
    <xf numFmtId="0" fontId="0" fillId="0" borderId="2" xfId="0" applyBorder="1"/>
    <xf numFmtId="0" fontId="7" fillId="0" borderId="0" xfId="0" applyFont="1"/>
    <xf numFmtId="0" fontId="8" fillId="0" borderId="0" xfId="0" applyFont="1"/>
    <xf numFmtId="164" fontId="0" fillId="2" borderId="1" xfId="0" applyNumberForma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right"/>
    </xf>
    <xf numFmtId="0" fontId="10" fillId="0" borderId="0" xfId="0" applyFont="1"/>
    <xf numFmtId="0" fontId="5" fillId="0" borderId="0" xfId="0" applyFont="1" applyAlignment="1">
      <alignment horizontal="right"/>
    </xf>
    <xf numFmtId="164" fontId="9" fillId="4" borderId="0" xfId="0" applyNumberFormat="1" applyFont="1" applyFill="1"/>
    <xf numFmtId="0" fontId="9" fillId="0" borderId="0" xfId="0" applyFont="1"/>
    <xf numFmtId="164" fontId="9" fillId="0" borderId="0" xfId="0" applyNumberFormat="1" applyFont="1"/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4"/>
  <sheetViews>
    <sheetView workbookViewId="0" showGridLines="0"/>
  </sheetViews>
  <sheetFormatPr defaultRowHeight="15" outlineLevelRow="0" outlineLevelCol="0" x14ac:dyDescent="55"/>
  <cols>
    <col min="1" max="1" width="42" customWidth="1"/>
    <col min="4" max="4" width="14" customWidth="1"/>
    <col min="5" max="5" width="15" customWidth="1"/>
  </cols>
  <sheetData>
    <row r="1" ht="24" customHeight="1" spans="1:1" x14ac:dyDescent="0.25">
      <c r="A1" s="1" t="s">
        <v>0</v>
      </c>
    </row>
    <row r="2" spans="1:5" x14ac:dyDescent="0.25">
      <c r="A2" s="2" t="s">
        <v>1</v>
      </c>
      <c r="B2" s="2"/>
      <c r="C2" s="2"/>
      <c r="D2" s="2"/>
      <c r="E2" s="2"/>
    </row>
    <row r="4" spans="1:5" x14ac:dyDescent="0.25">
      <c r="A4" s="3" t="s">
        <v>2</v>
      </c>
      <c r="D4" s="4" t="s">
        <v>3</v>
      </c>
      <c r="E4" s="5" t="s">
        <v>4</v>
      </c>
    </row>
    <row r="5" spans="1:5" x14ac:dyDescent="0.25">
      <c r="A5" s="5" t="s">
        <v>5</v>
      </c>
      <c r="D5" s="4" t="s">
        <v>6</v>
      </c>
      <c r="E5" s="5" t="s">
        <v>5</v>
      </c>
    </row>
    <row r="6" spans="1:5" x14ac:dyDescent="0.25">
      <c r="A6" s="3" t="s">
        <v>7</v>
      </c>
      <c r="D6" s="4" t="s">
        <v>8</v>
      </c>
      <c r="E6" s="5" t="s">
        <v>5</v>
      </c>
    </row>
    <row r="7" spans="1:5" x14ac:dyDescent="0.25">
      <c r="A7" s="5" t="s">
        <v>5</v>
      </c>
      <c r="D7" s="4" t="s">
        <v>9</v>
      </c>
      <c r="E7" s="5" t="s">
        <v>5</v>
      </c>
    </row>
    <row r="9" ht="18" customHeight="1" spans="1:1" x14ac:dyDescent="0.25">
      <c r="A9" s="3" t="s">
        <v>10</v>
      </c>
    </row>
    <row r="10" spans="1:5" x14ac:dyDescent="0.25">
      <c r="A10" s="6" t="s">
        <v>11</v>
      </c>
      <c r="B10" s="6"/>
      <c r="C10" s="6"/>
      <c r="D10" s="6"/>
      <c r="E10" s="6"/>
    </row>
    <row r="11" spans="1:5" x14ac:dyDescent="0.25">
      <c r="A11" s="6"/>
      <c r="B11" s="6"/>
      <c r="C11" s="6"/>
      <c r="D11" s="6"/>
      <c r="E11" s="6"/>
    </row>
    <row r="12" ht="18" customHeight="1" spans="1:1" x14ac:dyDescent="0.25">
      <c r="A12" s="3" t="s">
        <v>12</v>
      </c>
    </row>
    <row r="13" ht="20" customHeight="1" spans="1:5" x14ac:dyDescent="0.25">
      <c r="A13" s="7" t="s">
        <v>13</v>
      </c>
      <c r="B13" s="8" t="s">
        <v>14</v>
      </c>
      <c r="C13" s="8" t="s">
        <v>15</v>
      </c>
      <c r="D13" s="8" t="s">
        <v>16</v>
      </c>
      <c r="E13" s="8" t="s">
        <v>17</v>
      </c>
    </row>
    <row r="14" spans="1:5" x14ac:dyDescent="0.25">
      <c r="A14" s="5" t="s">
        <v>18</v>
      </c>
      <c r="B14" s="9">
        <v>120</v>
      </c>
      <c r="C14" s="9" t="s">
        <v>19</v>
      </c>
      <c r="D14" s="10">
        <v>3.25</v>
      </c>
      <c r="E14" s="11">
        <f>IF(N(B14)*N(D14)=0,"",N(B14)*N(D14))</f>
      </c>
    </row>
    <row r="15" spans="1:5" x14ac:dyDescent="0.25">
      <c r="A15" s="5" t="s">
        <v>20</v>
      </c>
      <c r="B15" s="9">
        <v>120</v>
      </c>
      <c r="C15" s="9" t="s">
        <v>19</v>
      </c>
      <c r="D15" s="10">
        <v>2.8</v>
      </c>
      <c r="E15" s="11">
        <f>IF(N(B15)*N(D15)=0,"",N(B15)*N(D15))</f>
      </c>
    </row>
    <row r="16" spans="1:5" x14ac:dyDescent="0.25">
      <c r="A16" s="5" t="s">
        <v>21</v>
      </c>
      <c r="B16" s="9">
        <v>120</v>
      </c>
      <c r="C16" s="9" t="s">
        <v>19</v>
      </c>
      <c r="D16" s="10">
        <v>9.5</v>
      </c>
      <c r="E16" s="11">
        <f>IF(N(B16)*N(D16)=0,"",N(B16)*N(D16))</f>
      </c>
    </row>
    <row r="17" spans="1:5" x14ac:dyDescent="0.25">
      <c r="A17" s="5" t="s">
        <v>22</v>
      </c>
      <c r="B17" s="9">
        <v>1</v>
      </c>
      <c r="C17" s="9" t="s">
        <v>23</v>
      </c>
      <c r="D17" s="10">
        <v>185</v>
      </c>
      <c r="E17" s="11">
        <f>IF(N(B17)*N(D17)=0,"",N(B17)*N(D17))</f>
      </c>
    </row>
    <row r="18" spans="1:5" x14ac:dyDescent="0.25">
      <c r="A18" s="5" t="s">
        <v>5</v>
      </c>
      <c r="B18" s="9"/>
      <c r="C18" s="9" t="s">
        <v>5</v>
      </c>
      <c r="D18" s="10"/>
      <c r="E18" s="11">
        <f>IF(N(B18)*N(D18)=0,"",N(B18)*N(D18))</f>
      </c>
    </row>
    <row r="19" spans="1:5" x14ac:dyDescent="0.25">
      <c r="A19" s="5" t="s">
        <v>5</v>
      </c>
      <c r="B19" s="9"/>
      <c r="C19" s="9" t="s">
        <v>5</v>
      </c>
      <c r="D19" s="10"/>
      <c r="E19" s="11">
        <f>IF(N(B19)*N(D19)=0,"",N(B19)*N(D19))</f>
      </c>
    </row>
    <row r="20" spans="1:5" x14ac:dyDescent="0.25">
      <c r="A20" s="5" t="s">
        <v>5</v>
      </c>
      <c r="B20" s="9"/>
      <c r="C20" s="9" t="s">
        <v>5</v>
      </c>
      <c r="D20" s="10"/>
      <c r="E20" s="11">
        <f>IF(N(B20)*N(D20)=0,"",N(B20)*N(D20))</f>
      </c>
    </row>
    <row r="21" spans="1:5" x14ac:dyDescent="0.25">
      <c r="A21" s="5" t="s">
        <v>5</v>
      </c>
      <c r="B21" s="9"/>
      <c r="C21" s="9" t="s">
        <v>5</v>
      </c>
      <c r="D21" s="10"/>
      <c r="E21" s="11">
        <f>IF(N(B21)*N(D21)=0,"",N(B21)*N(D21))</f>
      </c>
    </row>
    <row r="22" spans="1:5" x14ac:dyDescent="0.25">
      <c r="A22" s="5" t="s">
        <v>5</v>
      </c>
      <c r="B22" s="9"/>
      <c r="C22" s="9" t="s">
        <v>5</v>
      </c>
      <c r="D22" s="10"/>
      <c r="E22" s="11">
        <f>IF(N(B22)*N(D22)=0,"",N(B22)*N(D22))</f>
      </c>
    </row>
    <row r="23" spans="1:5" x14ac:dyDescent="0.25">
      <c r="A23" s="5" t="s">
        <v>5</v>
      </c>
      <c r="B23" s="9"/>
      <c r="C23" s="9" t="s">
        <v>5</v>
      </c>
      <c r="D23" s="10"/>
      <c r="E23" s="11">
        <f>IF(N(B23)*N(D23)=0,"",N(B23)*N(D23))</f>
      </c>
    </row>
    <row r="24" spans="1:5" x14ac:dyDescent="0.25">
      <c r="A24" s="5" t="s">
        <v>5</v>
      </c>
      <c r="B24" s="9"/>
      <c r="C24" s="9" t="s">
        <v>5</v>
      </c>
      <c r="D24" s="10"/>
      <c r="E24" s="11">
        <f>IF(N(B24)*N(D24)=0,"",N(B24)*N(D24))</f>
      </c>
    </row>
    <row r="25" spans="1:5" x14ac:dyDescent="0.25">
      <c r="A25" s="5" t="s">
        <v>5</v>
      </c>
      <c r="B25" s="9"/>
      <c r="C25" s="9" t="s">
        <v>5</v>
      </c>
      <c r="D25" s="10"/>
      <c r="E25" s="11">
        <f>IF(N(B25)*N(D25)=0,"",N(B25)*N(D25))</f>
      </c>
    </row>
    <row r="26" spans="1:5" x14ac:dyDescent="0.25">
      <c r="A26" s="5" t="s">
        <v>5</v>
      </c>
      <c r="B26" s="9"/>
      <c r="C26" s="9" t="s">
        <v>5</v>
      </c>
      <c r="D26" s="10"/>
      <c r="E26" s="11">
        <f>IF(N(B26)*N(D26)=0,"",N(B26)*N(D26))</f>
      </c>
    </row>
    <row r="27" spans="1:5" x14ac:dyDescent="0.25">
      <c r="A27" s="5" t="s">
        <v>5</v>
      </c>
      <c r="B27" s="9"/>
      <c r="C27" s="9" t="s">
        <v>5</v>
      </c>
      <c r="D27" s="10"/>
      <c r="E27" s="11">
        <f>IF(N(B27)*N(D27)=0,"",N(B27)*N(D27))</f>
      </c>
    </row>
    <row r="28" spans="1:5" x14ac:dyDescent="0.25">
      <c r="A28" s="5" t="s">
        <v>5</v>
      </c>
      <c r="B28" s="9"/>
      <c r="C28" s="9" t="s">
        <v>5</v>
      </c>
      <c r="D28" s="10"/>
      <c r="E28" s="11">
        <f>IF(N(B28)*N(D28)=0,"",N(B28)*N(D28))</f>
      </c>
    </row>
    <row r="29" spans="1:5" x14ac:dyDescent="0.25">
      <c r="A29" s="5" t="s">
        <v>5</v>
      </c>
      <c r="B29" s="9"/>
      <c r="C29" s="9" t="s">
        <v>5</v>
      </c>
      <c r="D29" s="10"/>
      <c r="E29" s="11">
        <f>IF(N(B29)*N(D29)=0,"",N(B29)*N(D29))</f>
      </c>
    </row>
    <row r="30" spans="1:5" x14ac:dyDescent="0.25">
      <c r="A30" s="5" t="s">
        <v>5</v>
      </c>
      <c r="B30" s="9"/>
      <c r="C30" s="9" t="s">
        <v>5</v>
      </c>
      <c r="D30" s="10"/>
      <c r="E30" s="11">
        <f>IF(N(B30)*N(D30)=0,"",N(B30)*N(D30))</f>
      </c>
    </row>
    <row r="31" spans="1:5" x14ac:dyDescent="0.25">
      <c r="A31" s="5" t="s">
        <v>5</v>
      </c>
      <c r="B31" s="9"/>
      <c r="C31" s="9" t="s">
        <v>5</v>
      </c>
      <c r="D31" s="10"/>
      <c r="E31" s="11">
        <f>IF(N(B31)*N(D31)=0,"",N(B31)*N(D31))</f>
      </c>
    </row>
    <row r="32" spans="1:5" x14ac:dyDescent="0.25">
      <c r="A32" s="5" t="s">
        <v>5</v>
      </c>
      <c r="B32" s="9"/>
      <c r="C32" s="9" t="s">
        <v>5</v>
      </c>
      <c r="D32" s="10"/>
      <c r="E32" s="11">
        <f>IF(N(B32)*N(D32)=0,"",N(B32)*N(D32))</f>
      </c>
    </row>
    <row r="33" spans="1:5" x14ac:dyDescent="0.25">
      <c r="A33" s="5" t="s">
        <v>5</v>
      </c>
      <c r="B33" s="9"/>
      <c r="C33" s="9" t="s">
        <v>5</v>
      </c>
      <c r="D33" s="10"/>
      <c r="E33" s="11">
        <f>IF(N(B33)*N(D33)=0,"",N(B33)*N(D33))</f>
      </c>
    </row>
    <row r="35" spans="4:5" x14ac:dyDescent="0.25">
      <c r="D35" s="4" t="s">
        <v>24</v>
      </c>
      <c r="E35" s="12">
        <f>SUM(E14:E33)</f>
      </c>
    </row>
    <row r="36" spans="4:5" x14ac:dyDescent="0.25">
      <c r="D36" s="4" t="s">
        <v>25</v>
      </c>
      <c r="E36" s="12">
        <f>E35*Pricing!B8</f>
      </c>
    </row>
    <row r="37" spans="4:5" x14ac:dyDescent="0.25">
      <c r="D37" s="4" t="s">
        <v>26</v>
      </c>
      <c r="E37" s="12">
        <f>E35*Pricing!B13</f>
      </c>
    </row>
    <row r="38" spans="4:5" x14ac:dyDescent="0.25">
      <c r="D38" s="4" t="s">
        <v>27</v>
      </c>
      <c r="E38" s="12">
        <f>(E35+E36)*Pricing!B14</f>
      </c>
    </row>
    <row r="39" spans="4:5" x14ac:dyDescent="0.25">
      <c r="D39" s="13" t="s">
        <v>28</v>
      </c>
      <c r="E39" s="14">
        <f>SUM(E35:E38)</f>
      </c>
    </row>
    <row r="41" ht="18" customHeight="1" spans="1:1" x14ac:dyDescent="0.25">
      <c r="A41" s="3" t="s">
        <v>29</v>
      </c>
    </row>
    <row r="42" spans="1:5" x14ac:dyDescent="0.25">
      <c r="A42" s="15" t="s">
        <v>30</v>
      </c>
      <c r="B42" s="15"/>
      <c r="C42" s="15"/>
      <c r="D42" s="15"/>
      <c r="E42" s="15"/>
    </row>
    <row r="44" ht="18" customHeight="1" spans="1:1" x14ac:dyDescent="0.25">
      <c r="A44" s="3" t="s">
        <v>31</v>
      </c>
    </row>
    <row r="45" spans="1:5" x14ac:dyDescent="0.25">
      <c r="A45" s="15" t="s">
        <v>32</v>
      </c>
      <c r="B45" s="15"/>
      <c r="C45" s="15"/>
      <c r="D45" s="15"/>
      <c r="E45" s="15"/>
    </row>
    <row r="47" ht="18" customHeight="1" spans="1:1" x14ac:dyDescent="0.25">
      <c r="A47" s="3" t="s">
        <v>33</v>
      </c>
    </row>
    <row r="48" spans="1:5" x14ac:dyDescent="0.25">
      <c r="A48" s="15" t="s">
        <v>34</v>
      </c>
      <c r="B48" s="15"/>
      <c r="C48" s="15"/>
      <c r="D48" s="15"/>
      <c r="E48" s="15"/>
    </row>
    <row r="50" ht="18" customHeight="1" spans="1:1" x14ac:dyDescent="0.25">
      <c r="A50" s="3" t="s">
        <v>35</v>
      </c>
    </row>
    <row r="51" spans="1:5" x14ac:dyDescent="0.25">
      <c r="A51" s="6" t="s">
        <v>36</v>
      </c>
      <c r="B51" s="6"/>
      <c r="C51" s="6"/>
      <c r="D51" s="6"/>
      <c r="E51" s="6"/>
    </row>
    <row r="52" spans="1:5" x14ac:dyDescent="0.25">
      <c r="A52" s="6"/>
      <c r="B52" s="6"/>
      <c r="C52" s="6"/>
      <c r="D52" s="6"/>
      <c r="E52" s="6"/>
    </row>
    <row r="53" spans="1:5" x14ac:dyDescent="0.25">
      <c r="A53" s="16"/>
      <c r="B53" s="16"/>
      <c r="D53" s="16"/>
      <c r="E53" s="16"/>
    </row>
    <row r="54" spans="1:4" x14ac:dyDescent="0.25">
      <c r="A54" s="17" t="s">
        <v>37</v>
      </c>
      <c r="D54" s="17" t="s">
        <v>38</v>
      </c>
    </row>
  </sheetData>
  <mergeCells count="6">
    <mergeCell ref="A2:E2"/>
    <mergeCell ref="A10:E11"/>
    <mergeCell ref="A42:E42"/>
    <mergeCell ref="A45:E45"/>
    <mergeCell ref="A48:E48"/>
    <mergeCell ref="A51:E52"/>
  </mergeCells>
  <pageMargins left="0.5" right="0.5" top="0.6" bottom="0.6" header="0.3" footer="0.3"/>
  <pageSetup paperSize="9" orientation="portrait" horizontalDpi="4294967295" verticalDpi="4294967295" scale="100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 showGridLines="0"/>
  </sheetViews>
  <sheetFormatPr defaultRowHeight="15" outlineLevelRow="0" outlineLevelCol="0" x14ac:dyDescent="55"/>
  <cols>
    <col min="1" max="1" width="40" customWidth="1"/>
    <col min="2" max="2" width="16" customWidth="1"/>
    <col min="3" max="3" width="52" customWidth="1"/>
  </cols>
  <sheetData>
    <row r="1" ht="24" customHeight="1" spans="1:1" x14ac:dyDescent="0.25">
      <c r="A1" s="1" t="s">
        <v>39</v>
      </c>
    </row>
    <row r="2" spans="1:3" x14ac:dyDescent="0.25">
      <c r="A2" s="2" t="s">
        <v>40</v>
      </c>
      <c r="B2" s="2"/>
      <c r="C2" s="2"/>
    </row>
    <row r="4" ht="18" customHeight="1" spans="1:1" x14ac:dyDescent="0.25">
      <c r="A4" s="3" t="s">
        <v>41</v>
      </c>
    </row>
    <row r="5" ht="19" customHeight="1" spans="1:3" x14ac:dyDescent="0.25">
      <c r="A5" s="18" t="s">
        <v>42</v>
      </c>
      <c r="B5" s="19">
        <v>20000</v>
      </c>
      <c r="C5" s="15" t="s">
        <v>43</v>
      </c>
    </row>
    <row r="6" ht="19" customHeight="1" spans="1:3" x14ac:dyDescent="0.25">
      <c r="A6" s="18" t="s">
        <v>44</v>
      </c>
      <c r="B6" s="19">
        <v>100000</v>
      </c>
      <c r="C6" s="15" t="s">
        <v>45</v>
      </c>
    </row>
    <row r="7" ht="19" customHeight="1" spans="1:3" x14ac:dyDescent="0.25">
      <c r="A7" s="18" t="s">
        <v>46</v>
      </c>
      <c r="B7" s="20">
        <v>0.1</v>
      </c>
      <c r="C7" s="15" t="s">
        <v>47</v>
      </c>
    </row>
    <row r="8" ht="19" customHeight="1" spans="1:3" x14ac:dyDescent="0.25">
      <c r="A8" s="18" t="s">
        <v>48</v>
      </c>
      <c r="B8" s="21">
        <f>(B5/B6+B7)/(1-(B5/B6+B7))</f>
      </c>
      <c r="C8" s="15" t="s">
        <v>49</v>
      </c>
    </row>
    <row r="9" ht="19" customHeight="1" spans="1:3" x14ac:dyDescent="0.25">
      <c r="A9" s="18" t="s">
        <v>50</v>
      </c>
      <c r="B9" s="21">
        <f>B8/(1+B8)</f>
      </c>
      <c r="C9" s="15" t="s">
        <v>51</v>
      </c>
    </row>
    <row r="11" ht="18" customHeight="1" spans="1:1" x14ac:dyDescent="0.25">
      <c r="A11" s="3" t="s">
        <v>52</v>
      </c>
    </row>
    <row r="13" ht="19" customHeight="1" spans="1:3" x14ac:dyDescent="0.25">
      <c r="A13" s="18" t="s">
        <v>26</v>
      </c>
      <c r="B13" s="20">
        <v>0.1</v>
      </c>
      <c r="C13" s="15" t="s">
        <v>53</v>
      </c>
    </row>
    <row r="14" ht="19" customHeight="1" spans="1:3" x14ac:dyDescent="0.25">
      <c r="A14" s="18" t="s">
        <v>54</v>
      </c>
      <c r="B14" s="20">
        <v>0</v>
      </c>
      <c r="C14" s="15" t="s">
        <v>55</v>
      </c>
    </row>
    <row r="16" ht="18" customHeight="1" spans="1:1" x14ac:dyDescent="0.25">
      <c r="A16" s="3" t="s">
        <v>56</v>
      </c>
    </row>
    <row r="17" ht="19" customHeight="1" spans="1:3" x14ac:dyDescent="0.25">
      <c r="A17" s="18" t="s">
        <v>57</v>
      </c>
      <c r="B17" s="19">
        <v>28</v>
      </c>
      <c r="C17" s="15" t="s">
        <v>58</v>
      </c>
    </row>
    <row r="18" ht="19" customHeight="1" spans="1:3" x14ac:dyDescent="0.25">
      <c r="A18" s="18" t="s">
        <v>59</v>
      </c>
      <c r="B18" s="20">
        <v>0.0765</v>
      </c>
      <c r="C18" s="15" t="s">
        <v>60</v>
      </c>
    </row>
    <row r="19" ht="19" customHeight="1" spans="1:3" x14ac:dyDescent="0.25">
      <c r="A19" s="18" t="s">
        <v>61</v>
      </c>
      <c r="B19" s="20">
        <v>0.04</v>
      </c>
      <c r="C19" s="15" t="s">
        <v>62</v>
      </c>
    </row>
    <row r="20" ht="19" customHeight="1" spans="1:3" x14ac:dyDescent="0.25">
      <c r="A20" s="18" t="s">
        <v>63</v>
      </c>
      <c r="B20" s="20">
        <v>0.09</v>
      </c>
      <c r="C20" s="15" t="s">
        <v>64</v>
      </c>
    </row>
    <row r="21" ht="19" customHeight="1" spans="1:3" x14ac:dyDescent="0.25">
      <c r="A21" s="18" t="s">
        <v>65</v>
      </c>
      <c r="B21" s="20">
        <v>0.1</v>
      </c>
      <c r="C21" s="15" t="s">
        <v>66</v>
      </c>
    </row>
    <row r="22" ht="19" customHeight="1" spans="1:3" x14ac:dyDescent="0.25">
      <c r="A22" s="18" t="s">
        <v>67</v>
      </c>
      <c r="B22" s="21">
        <f>SUM(B18:B21)</f>
      </c>
      <c r="C22" s="15" t="s">
        <v>68</v>
      </c>
    </row>
    <row r="23" ht="19" customHeight="1" spans="1:3" x14ac:dyDescent="0.25">
      <c r="A23" s="18" t="s">
        <v>69</v>
      </c>
      <c r="B23" s="22">
        <f>B17*(1+B22)</f>
      </c>
      <c r="C23" s="15" t="s">
        <v>70</v>
      </c>
    </row>
    <row r="25" ht="18" customHeight="1" spans="1:1" x14ac:dyDescent="0.25">
      <c r="A25" s="3" t="s">
        <v>71</v>
      </c>
    </row>
    <row r="26" ht="19" customHeight="1" spans="1:3" x14ac:dyDescent="0.25">
      <c r="A26" s="18" t="s">
        <v>72</v>
      </c>
      <c r="B26" s="20">
        <v>0.25</v>
      </c>
      <c r="C26" s="15" t="s">
        <v>5</v>
      </c>
    </row>
    <row r="27" ht="19" customHeight="1" spans="1:3" x14ac:dyDescent="0.25">
      <c r="A27" s="18" t="s">
        <v>73</v>
      </c>
      <c r="B27" s="21">
        <f>B26/(1+B26)</f>
      </c>
      <c r="C27" s="15" t="s">
        <v>74</v>
      </c>
    </row>
    <row r="28" ht="19" customHeight="1" spans="1:3" x14ac:dyDescent="0.25">
      <c r="A28" s="18" t="s">
        <v>75</v>
      </c>
      <c r="B28" s="20">
        <v>0.35</v>
      </c>
      <c r="C28" s="15" t="s">
        <v>5</v>
      </c>
    </row>
    <row r="29" ht="19" customHeight="1" spans="1:3" x14ac:dyDescent="0.25">
      <c r="A29" s="18" t="s">
        <v>76</v>
      </c>
      <c r="B29" s="21">
        <f>B28/(1-B28)</f>
      </c>
      <c r="C29" s="15" t="s">
        <v>77</v>
      </c>
    </row>
    <row r="31" spans="1:3" x14ac:dyDescent="0.25">
      <c r="A31" s="23" t="s">
        <v>78</v>
      </c>
      <c r="B31" s="23"/>
      <c r="C31" s="23"/>
    </row>
  </sheetData>
  <mergeCells count="2">
    <mergeCell ref="A2:C2"/>
    <mergeCell ref="A31:C3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4"/>
  <sheetViews>
    <sheetView workbookViewId="0" showGridLines="0"/>
  </sheetViews>
  <sheetFormatPr defaultRowHeight="15" outlineLevelRow="0" outlineLevelCol="0" x14ac:dyDescent="55"/>
  <cols>
    <col min="1" max="1" width="42" customWidth="1"/>
    <col min="4" max="4" width="14" customWidth="1"/>
    <col min="5" max="5" width="15" customWidth="1"/>
  </cols>
  <sheetData>
    <row r="1" ht="24" customHeight="1" spans="1:1" x14ac:dyDescent="0.25">
      <c r="A1" s="1" t="s">
        <v>79</v>
      </c>
    </row>
    <row r="2" spans="1:5" x14ac:dyDescent="0.25">
      <c r="A2" s="2" t="s">
        <v>80</v>
      </c>
      <c r="B2" s="2"/>
      <c r="C2" s="2"/>
      <c r="D2" s="2"/>
      <c r="E2" s="2"/>
    </row>
    <row r="4" spans="1:5" x14ac:dyDescent="0.25">
      <c r="A4" s="3" t="s">
        <v>81</v>
      </c>
      <c r="D4" s="4" t="s">
        <v>82</v>
      </c>
      <c r="E4" s="5" t="s">
        <v>83</v>
      </c>
    </row>
    <row r="5" spans="1:5" x14ac:dyDescent="0.25">
      <c r="A5" s="5"/>
      <c r="D5" s="4" t="s">
        <v>6</v>
      </c>
      <c r="E5" s="5" t="s">
        <v>5</v>
      </c>
    </row>
    <row r="6" spans="1:5" x14ac:dyDescent="0.25">
      <c r="A6" s="3" t="s">
        <v>84</v>
      </c>
      <c r="D6" s="4" t="s">
        <v>85</v>
      </c>
      <c r="E6" s="5" t="s">
        <v>5</v>
      </c>
    </row>
    <row r="7" spans="1:1" x14ac:dyDescent="0.25">
      <c r="A7" s="5"/>
    </row>
    <row r="9" ht="18" customHeight="1" spans="1:1" x14ac:dyDescent="0.25">
      <c r="A9" s="3" t="s">
        <v>86</v>
      </c>
    </row>
    <row r="10" spans="1:5" x14ac:dyDescent="0.25">
      <c r="A10" s="6" t="s">
        <v>87</v>
      </c>
      <c r="B10" s="6"/>
      <c r="C10" s="6"/>
      <c r="D10" s="6"/>
      <c r="E10" s="6"/>
    </row>
    <row r="11" spans="1:5" x14ac:dyDescent="0.25">
      <c r="A11" s="6"/>
      <c r="B11" s="6"/>
      <c r="C11" s="6"/>
      <c r="D11" s="6"/>
      <c r="E11" s="6"/>
    </row>
    <row r="13" ht="18" customHeight="1" spans="1:1" x14ac:dyDescent="0.25">
      <c r="A13" s="3" t="s">
        <v>88</v>
      </c>
    </row>
    <row r="14" spans="1:5" x14ac:dyDescent="0.25">
      <c r="A14" s="15" t="s">
        <v>89</v>
      </c>
      <c r="B14" s="15"/>
      <c r="C14" s="15"/>
      <c r="D14" s="15"/>
      <c r="E14" s="15"/>
    </row>
    <row r="15" ht="18" customHeight="1" spans="1:1" x14ac:dyDescent="0.25">
      <c r="A15" s="3" t="s">
        <v>90</v>
      </c>
    </row>
    <row r="16" ht="20" customHeight="1" spans="1:5" x14ac:dyDescent="0.25">
      <c r="A16" s="7" t="s">
        <v>91</v>
      </c>
      <c r="B16" s="8" t="s">
        <v>14</v>
      </c>
      <c r="C16" s="8" t="s">
        <v>15</v>
      </c>
      <c r="D16" s="8" t="s">
        <v>16</v>
      </c>
      <c r="E16" s="8" t="s">
        <v>17</v>
      </c>
    </row>
    <row r="17" spans="1:5" x14ac:dyDescent="0.25">
      <c r="A17" s="5"/>
      <c r="B17" s="5"/>
      <c r="C17" s="5"/>
      <c r="D17" s="10"/>
      <c r="E17" s="11">
        <f>IF(N(B17)*N(D17)=0,"",N(B17)*N(D17))</f>
      </c>
    </row>
    <row r="18" spans="1:5" x14ac:dyDescent="0.25">
      <c r="A18" s="5"/>
      <c r="B18" s="5"/>
      <c r="C18" s="5"/>
      <c r="D18" s="10"/>
      <c r="E18" s="11">
        <f>IF(N(B18)*N(D18)=0,"",N(B18)*N(D18))</f>
      </c>
    </row>
    <row r="19" spans="1:5" x14ac:dyDescent="0.25">
      <c r="A19" s="5"/>
      <c r="B19" s="5"/>
      <c r="C19" s="5"/>
      <c r="D19" s="10"/>
      <c r="E19" s="11">
        <f>IF(N(B19)*N(D19)=0,"",N(B19)*N(D19))</f>
      </c>
    </row>
    <row r="20" spans="1:5" x14ac:dyDescent="0.25">
      <c r="A20" s="5"/>
      <c r="B20" s="5"/>
      <c r="C20" s="5"/>
      <c r="D20" s="10"/>
      <c r="E20" s="11">
        <f>IF(N(B20)*N(D20)=0,"",N(B20)*N(D20))</f>
      </c>
    </row>
    <row r="21" spans="1:5" x14ac:dyDescent="0.25">
      <c r="A21" s="5"/>
      <c r="B21" s="5"/>
      <c r="C21" s="5"/>
      <c r="D21" s="10"/>
      <c r="E21" s="11">
        <f>IF(N(B21)*N(D21)=0,"",N(B21)*N(D21))</f>
      </c>
    </row>
    <row r="22" spans="1:5" x14ac:dyDescent="0.25">
      <c r="A22" s="5"/>
      <c r="B22" s="5"/>
      <c r="C22" s="5"/>
      <c r="D22" s="10"/>
      <c r="E22" s="11">
        <f>IF(N(B22)*N(D22)=0,"",N(B22)*N(D22))</f>
      </c>
    </row>
    <row r="23" spans="1:5" x14ac:dyDescent="0.25">
      <c r="A23" s="5"/>
      <c r="B23" s="5"/>
      <c r="C23" s="5"/>
      <c r="D23" s="10"/>
      <c r="E23" s="11">
        <f>IF(N(B23)*N(D23)=0,"",N(B23)*N(D23))</f>
      </c>
    </row>
    <row r="24" spans="1:5" x14ac:dyDescent="0.25">
      <c r="A24" s="5"/>
      <c r="B24" s="5"/>
      <c r="C24" s="5"/>
      <c r="D24" s="10"/>
      <c r="E24" s="11">
        <f>IF(N(B24)*N(D24)=0,"",N(B24)*N(D24))</f>
      </c>
    </row>
    <row r="25" spans="1:5" x14ac:dyDescent="0.25">
      <c r="A25" s="5"/>
      <c r="B25" s="5"/>
      <c r="C25" s="5"/>
      <c r="D25" s="10"/>
      <c r="E25" s="11">
        <f>IF(N(B25)*N(D25)=0,"",N(B25)*N(D25))</f>
      </c>
    </row>
    <row r="26" spans="1:5" x14ac:dyDescent="0.25">
      <c r="A26" s="5"/>
      <c r="B26" s="5"/>
      <c r="C26" s="5"/>
      <c r="D26" s="10"/>
      <c r="E26" s="11">
        <f>IF(N(B26)*N(D26)=0,"",N(B26)*N(D26))</f>
      </c>
    </row>
    <row r="28" spans="4:5" x14ac:dyDescent="0.25">
      <c r="D28" s="4" t="s">
        <v>92</v>
      </c>
      <c r="E28" s="12">
        <f>SUM(E17:E26)</f>
      </c>
    </row>
    <row r="29" spans="4:5" x14ac:dyDescent="0.25">
      <c r="D29" s="4" t="s">
        <v>25</v>
      </c>
      <c r="E29" s="12">
        <f>E28*Pricing!B8</f>
      </c>
    </row>
    <row r="30" spans="4:5" x14ac:dyDescent="0.25">
      <c r="D30" s="24" t="s">
        <v>93</v>
      </c>
      <c r="E30" s="25">
        <f>E28+E29</f>
      </c>
    </row>
    <row r="32" ht="18" customHeight="1" spans="1:1" x14ac:dyDescent="0.25">
      <c r="A32" s="3" t="s">
        <v>94</v>
      </c>
    </row>
    <row r="33" spans="1:5" x14ac:dyDescent="0.25">
      <c r="A33" s="15" t="s">
        <v>95</v>
      </c>
      <c r="E33" s="10"/>
    </row>
    <row r="34" spans="1:5" x14ac:dyDescent="0.25">
      <c r="A34" s="15" t="s">
        <v>96</v>
      </c>
      <c r="E34" s="10"/>
    </row>
    <row r="35" spans="1:5" x14ac:dyDescent="0.25">
      <c r="A35" s="15" t="s">
        <v>97</v>
      </c>
      <c r="E35" s="12">
        <f>E30</f>
      </c>
    </row>
    <row r="36" spans="1:5" x14ac:dyDescent="0.25">
      <c r="A36" s="26" t="s">
        <v>98</v>
      </c>
      <c r="E36" s="27">
        <f>SUM(E33:E35)</f>
      </c>
    </row>
    <row r="38" ht="18" customHeight="1" spans="1:1" x14ac:dyDescent="0.25">
      <c r="A38" s="3" t="s">
        <v>99</v>
      </c>
    </row>
    <row r="39" spans="1:5" x14ac:dyDescent="0.25">
      <c r="A39" s="28" t="s">
        <v>100</v>
      </c>
      <c r="E39" s="5"/>
    </row>
    <row r="40" spans="1:5" x14ac:dyDescent="0.25">
      <c r="A40" s="23" t="s">
        <v>101</v>
      </c>
      <c r="B40" s="23"/>
      <c r="C40" s="23"/>
      <c r="D40" s="23"/>
      <c r="E40" s="23"/>
    </row>
    <row r="41" spans="1:5" x14ac:dyDescent="0.25">
      <c r="A41" s="16"/>
      <c r="B41" s="16"/>
      <c r="D41" s="16"/>
      <c r="E41" s="16"/>
    </row>
    <row r="42" spans="1:4" x14ac:dyDescent="0.25">
      <c r="A42" s="17" t="s">
        <v>102</v>
      </c>
      <c r="D42" s="17" t="s">
        <v>38</v>
      </c>
    </row>
    <row r="44" spans="1:5" x14ac:dyDescent="0.25">
      <c r="A44" s="23" t="s">
        <v>103</v>
      </c>
      <c r="B44" s="23"/>
      <c r="C44" s="23"/>
      <c r="D44" s="23"/>
      <c r="E44" s="23"/>
    </row>
  </sheetData>
  <mergeCells count="5">
    <mergeCell ref="A2:E2"/>
    <mergeCell ref="A10:E11"/>
    <mergeCell ref="A14:E14"/>
    <mergeCell ref="A40:E40"/>
    <mergeCell ref="A44:E44"/>
  </mergeCells>
  <pageMargins left="0.7" right="0.7" top="0.75" bottom="0.75" header="0.3" footer="0.3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Estimate</vt:lpstr>
      <vt:lpstr>Pricing</vt:lpstr>
      <vt:lpstr>Change order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SnapScope</dc:creator>
  <dc:title/>
  <dc:subject/>
  <dc:description/>
  <cp:keywords/>
  <cp:category/>
  <cp:lastModifiedBy>Unknown</cp:lastModifiedBy>
  <dcterms:created xsi:type="dcterms:W3CDTF">2026-07-31T13:29:04Z</dcterms:created>
  <dcterms:modified xsi:type="dcterms:W3CDTF">2026-07-31T13:29:04Z</dcterms:modified>
</cp:coreProperties>
</file>